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alfredovegamonsalve/Desktop/"/>
    </mc:Choice>
  </mc:AlternateContent>
  <xr:revisionPtr revIDLastSave="0" documentId="8_{8B8D5C5B-55AE-7A40-9B22-57F2E39EDC33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COSTOS" sheetId="1" r:id="rId1"/>
    <sheet name="DEDUCIBLES" sheetId="2" r:id="rId2"/>
    <sheet name="COBERTURAS" sheetId="3" r:id="rId3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E38" i="1"/>
  <c r="E20" i="1"/>
  <c r="E17" i="1"/>
  <c r="E14" i="1" l="1"/>
  <c r="E11" i="1"/>
  <c r="E9" i="1"/>
  <c r="E33" i="1" l="1"/>
  <c r="E39" i="1" s="1"/>
  <c r="E40" i="1" l="1"/>
  <c r="E41" i="1"/>
  <c r="E43" i="1" l="1"/>
  <c r="E44" i="1" s="1"/>
  <c r="E45" i="1" s="1"/>
</calcChain>
</file>

<file path=xl/sharedStrings.xml><?xml version="1.0" encoding="utf-8"?>
<sst xmlns="http://schemas.openxmlformats.org/spreadsheetml/2006/main" count="92" uniqueCount="67">
  <si>
    <t>OBJETO ASEGURADO</t>
  </si>
  <si>
    <t>VALOR ASEGURADO</t>
  </si>
  <si>
    <t>TASA</t>
  </si>
  <si>
    <t>PRIMA</t>
  </si>
  <si>
    <t>INCENDIO</t>
  </si>
  <si>
    <t>Edificio</t>
  </si>
  <si>
    <t>AMPAROS ADICIONALES</t>
  </si>
  <si>
    <t>Remocion de escombros</t>
  </si>
  <si>
    <t>Honorarios de Ing. Arq. Y Topografos</t>
  </si>
  <si>
    <t>Documentos y modelos</t>
  </si>
  <si>
    <t>Gastos extraordinarios</t>
  </si>
  <si>
    <t>Extintores</t>
  </si>
  <si>
    <t>Gatos para aminorar la perdida</t>
  </si>
  <si>
    <t>Clausula electrica</t>
  </si>
  <si>
    <t>TOTAL INCENDIO</t>
  </si>
  <si>
    <t>sin costo</t>
  </si>
  <si>
    <t>COBERTURAS ESPECIALES</t>
  </si>
  <si>
    <t>Asistencia(plomeria, cerrajeria, vidrios, electricidad)</t>
  </si>
  <si>
    <t>TOTAL COBERTURAS ESPECIALES</t>
  </si>
  <si>
    <t>PRIMA NETA TOTAL</t>
  </si>
  <si>
    <t>SUPER DE BANCOS 3,50%</t>
  </si>
  <si>
    <t>SEGURO CAMPESINO 0,50%</t>
  </si>
  <si>
    <t>DERECHO DE EMISION</t>
  </si>
  <si>
    <t>BASE IMPONIBLE</t>
  </si>
  <si>
    <t>IVA 12%</t>
  </si>
  <si>
    <t>PRIMA TOTAL</t>
  </si>
  <si>
    <t>AIG METROPOLITANA S.A.</t>
  </si>
  <si>
    <t xml:space="preserve">Seguro De muerte por asalto </t>
  </si>
  <si>
    <t>RIESGO</t>
  </si>
  <si>
    <t>%</t>
  </si>
  <si>
    <t>APLICADO EN</t>
  </si>
  <si>
    <t>MÍNIMO</t>
  </si>
  <si>
    <t>Lluvia e inundacion</t>
  </si>
  <si>
    <t>Valor del siniestro</t>
  </si>
  <si>
    <t>Rot. Vidrios y cristales</t>
  </si>
  <si>
    <t>AIG METROPOLITANA</t>
  </si>
  <si>
    <t>Valor asegurado por predio total afectado</t>
  </si>
  <si>
    <t>Valor asegurado por predio / área afectada</t>
  </si>
  <si>
    <t>Otros eventos incluye incendio y/o rayo</t>
  </si>
  <si>
    <t>Coberturas Básicas</t>
  </si>
  <si>
    <t>Todo riesgo</t>
  </si>
  <si>
    <t>Si</t>
  </si>
  <si>
    <t>Incendio y/o rayo</t>
  </si>
  <si>
    <t>Terremoto, temblor y/o erupción volcánica</t>
  </si>
  <si>
    <t>Explosion</t>
  </si>
  <si>
    <t>Motin y huelga</t>
  </si>
  <si>
    <t>Alborotos populares</t>
  </si>
  <si>
    <t>Daños maliciosos</t>
  </si>
  <si>
    <t>Daños por agua</t>
  </si>
  <si>
    <t>Colapso</t>
  </si>
  <si>
    <t xml:space="preserve">AIG METROPOLITANA </t>
  </si>
  <si>
    <t>DIR: LAS PENCAS</t>
  </si>
  <si>
    <t>DIR: JULIA BERNAL</t>
  </si>
  <si>
    <t>DIR: MOLINOPAMBA</t>
  </si>
  <si>
    <t>DIR: LAS MONJAS</t>
  </si>
  <si>
    <t>DIR: GRAN COLOMBIA</t>
  </si>
  <si>
    <t>CASA</t>
  </si>
  <si>
    <t>Rotura de vidrios</t>
  </si>
  <si>
    <t xml:space="preserve">Arrendamiento temporal  </t>
  </si>
  <si>
    <t>Gastos para extinguir un incendio</t>
  </si>
  <si>
    <t>Billetera  y llave</t>
  </si>
  <si>
    <t>Terremoto, erupcion volcanica temblor y colapso</t>
  </si>
  <si>
    <t xml:space="preserve">CUADRO DE COSTOS </t>
  </si>
  <si>
    <t xml:space="preserve">CUDRO DE DEDUCIBLES </t>
  </si>
  <si>
    <t xml:space="preserve">CUADRO DE COBERTURAS </t>
  </si>
  <si>
    <t>Cobertura extendida</t>
  </si>
  <si>
    <t>DESCRIBE EN CADA DIRECCION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</si>
</sst>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$&quot;* #,##0.00_ ;_ &quot;$&quot;* \-#,##0.00_ ;_ &quot;$&quot;* &quot;-&quot;??_ ;_ @_ "/>
    <numFmt numFmtId="165" formatCode="0.000%"/>
    <numFmt numFmtId="166" formatCode="_(&quot;$&quot;\ * #,##0.00_);_(&quot;$&quot;\ * \(#,##0.00\);_(&quot;$&quot;\ * &quot;-&quot;??_);_(@_)"/>
    <numFmt numFmtId="168" formatCode="_-[$$-409]* #,##0.00_ ;_-[$$-409]* \-#,##0.00\ ;_-[$$-409]* &quot;-&quot;??_ ;_-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0"/>
      <name val="Arial"/>
      <family val="2"/>
    </font>
    <font>
      <sz val="9"/>
      <name val="Arial Narrow"/>
      <family val="2"/>
    </font>
    <font>
      <sz val="9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" fillId="0" borderId="0"/>
  </cellStyleXfs>
  <cellXfs count="67">
    <xf numFmtId="0" fontId="0" fillId="0" borderId="0" xfId="0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165" fontId="4" fillId="2" borderId="2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9" fontId="4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4" fillId="2" borderId="2" xfId="1" applyFont="1" applyFill="1" applyBorder="1" applyAlignment="1">
      <alignment horizontal="left" vertical="center" wrapText="1"/>
    </xf>
    <xf numFmtId="168" fontId="4" fillId="0" borderId="2" xfId="1" applyNumberFormat="1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168" fontId="3" fillId="3" borderId="2" xfId="0" applyNumberFormat="1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left" vertical="center" wrapText="1"/>
    </xf>
    <xf numFmtId="164" fontId="4" fillId="0" borderId="2" xfId="1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64" fontId="3" fillId="0" borderId="4" xfId="1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4" applyFont="1" applyFill="1" applyBorder="1" applyAlignment="1">
      <alignment horizontal="left" vertical="center" wrapText="1"/>
    </xf>
    <xf numFmtId="0" fontId="8" fillId="2" borderId="3" xfId="4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/>
    </xf>
    <xf numFmtId="164" fontId="4" fillId="0" borderId="2" xfId="1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9" fontId="4" fillId="0" borderId="4" xfId="2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4" fontId="4" fillId="0" borderId="4" xfId="1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4" fillId="2" borderId="2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3" borderId="2" xfId="1" applyFont="1" applyFill="1" applyBorder="1" applyAlignment="1">
      <alignment horizontal="left" vertical="center" wrapText="1"/>
    </xf>
    <xf numFmtId="164" fontId="9" fillId="2" borderId="2" xfId="1" applyFont="1" applyFill="1" applyBorder="1" applyAlignment="1">
      <alignment horizontal="left" vertical="center" wrapText="1"/>
    </xf>
  </cellXfs>
  <cellStyles count="5">
    <cellStyle name="Moneda" xfId="1" builtinId="4"/>
    <cellStyle name="Moneda 2" xfId="3" xr:uid="{00000000-0005-0000-0000-000001000000}"/>
    <cellStyle name="Normal" xfId="0" builtinId="0"/>
    <cellStyle name="Normal 2" xfId="4" xr:uid="{00000000-0005-0000-0000-000003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E46"/>
  <sheetViews>
    <sheetView tabSelected="1" zoomScale="125" zoomScaleNormal="125" workbookViewId="0">
      <selection activeCell="H13" sqref="H13"/>
    </sheetView>
  </sheetViews>
  <sheetFormatPr baseColWidth="10" defaultRowHeight="15" x14ac:dyDescent="0.2"/>
  <cols>
    <col min="2" max="2" width="29.83203125" bestFit="1" customWidth="1"/>
    <col min="3" max="3" width="15.5" bestFit="1" customWidth="1"/>
    <col min="4" max="4" width="6.6640625" bestFit="1" customWidth="1"/>
    <col min="5" max="5" width="11.6640625" bestFit="1" customWidth="1"/>
  </cols>
  <sheetData>
    <row r="3" spans="2:5" ht="16" thickBot="1" x14ac:dyDescent="0.25"/>
    <row r="4" spans="2:5" x14ac:dyDescent="0.2">
      <c r="B4" s="59" t="s">
        <v>62</v>
      </c>
      <c r="C4" s="60"/>
      <c r="D4" s="60"/>
      <c r="E4" s="60"/>
    </row>
    <row r="5" spans="2:5" x14ac:dyDescent="0.2">
      <c r="B5" s="18"/>
      <c r="C5" s="55" t="s">
        <v>26</v>
      </c>
      <c r="D5" s="55"/>
      <c r="E5" s="55"/>
    </row>
    <row r="6" spans="2:5" ht="25.5" customHeight="1" x14ac:dyDescent="0.2">
      <c r="B6" s="19" t="s">
        <v>0</v>
      </c>
      <c r="C6" s="7" t="s">
        <v>1</v>
      </c>
      <c r="D6" s="8" t="s">
        <v>2</v>
      </c>
      <c r="E6" s="8" t="s">
        <v>3</v>
      </c>
    </row>
    <row r="7" spans="2:5" x14ac:dyDescent="0.2">
      <c r="B7" s="20" t="s">
        <v>4</v>
      </c>
      <c r="C7" s="57"/>
      <c r="D7" s="57"/>
      <c r="E7" s="57"/>
    </row>
    <row r="8" spans="2:5" x14ac:dyDescent="0.2">
      <c r="B8" s="20" t="s">
        <v>51</v>
      </c>
      <c r="C8" s="57"/>
      <c r="D8" s="57"/>
      <c r="E8" s="57"/>
    </row>
    <row r="9" spans="2:5" x14ac:dyDescent="0.2">
      <c r="B9" s="21" t="s">
        <v>5</v>
      </c>
      <c r="C9" s="65">
        <v>50000</v>
      </c>
      <c r="D9" s="3">
        <v>1.41E-3</v>
      </c>
      <c r="E9" s="10">
        <f>+C9*D9</f>
        <v>70.5</v>
      </c>
    </row>
    <row r="10" spans="2:5" x14ac:dyDescent="0.2">
      <c r="B10" s="20" t="s">
        <v>52</v>
      </c>
      <c r="C10" s="58"/>
      <c r="D10" s="58"/>
      <c r="E10" s="58"/>
    </row>
    <row r="11" spans="2:5" x14ac:dyDescent="0.2">
      <c r="B11" s="21" t="s">
        <v>5</v>
      </c>
      <c r="C11" s="66">
        <v>150000</v>
      </c>
      <c r="D11" s="3">
        <v>1.41E-3</v>
      </c>
      <c r="E11" s="10">
        <f>+C11*D11</f>
        <v>211.5</v>
      </c>
    </row>
    <row r="12" spans="2:5" ht="24" customHeight="1" x14ac:dyDescent="0.2">
      <c r="B12" s="21" t="s">
        <v>57</v>
      </c>
      <c r="C12" s="10">
        <v>400</v>
      </c>
      <c r="D12" s="56" t="s">
        <v>15</v>
      </c>
      <c r="E12" s="56"/>
    </row>
    <row r="13" spans="2:5" x14ac:dyDescent="0.2">
      <c r="B13" s="20" t="s">
        <v>53</v>
      </c>
      <c r="C13" s="58"/>
      <c r="D13" s="58"/>
      <c r="E13" s="58"/>
    </row>
    <row r="14" spans="2:5" x14ac:dyDescent="0.2">
      <c r="B14" s="21" t="s">
        <v>5</v>
      </c>
      <c r="C14" s="10">
        <v>400000</v>
      </c>
      <c r="D14" s="3">
        <v>1.41E-3</v>
      </c>
      <c r="E14" s="10">
        <f>+C14*D14</f>
        <v>564</v>
      </c>
    </row>
    <row r="15" spans="2:5" ht="24" customHeight="1" x14ac:dyDescent="0.2">
      <c r="B15" s="21" t="s">
        <v>57</v>
      </c>
      <c r="C15" s="10">
        <v>800</v>
      </c>
      <c r="D15" s="56" t="s">
        <v>15</v>
      </c>
      <c r="E15" s="56"/>
    </row>
    <row r="16" spans="2:5" x14ac:dyDescent="0.2">
      <c r="B16" s="20" t="s">
        <v>54</v>
      </c>
      <c r="C16" s="58"/>
      <c r="D16" s="58"/>
      <c r="E16" s="58"/>
    </row>
    <row r="17" spans="2:5" x14ac:dyDescent="0.2">
      <c r="B17" s="21" t="s">
        <v>5</v>
      </c>
      <c r="C17" s="66">
        <v>150000</v>
      </c>
      <c r="D17" s="3">
        <v>1.41E-3</v>
      </c>
      <c r="E17" s="10">
        <f>+C17*D17</f>
        <v>211.5</v>
      </c>
    </row>
    <row r="18" spans="2:5" ht="24" customHeight="1" x14ac:dyDescent="0.2">
      <c r="B18" s="21" t="s">
        <v>57</v>
      </c>
      <c r="C18" s="10">
        <v>400</v>
      </c>
      <c r="D18" s="56" t="s">
        <v>15</v>
      </c>
      <c r="E18" s="56"/>
    </row>
    <row r="19" spans="2:5" x14ac:dyDescent="0.2">
      <c r="B19" s="20" t="s">
        <v>55</v>
      </c>
      <c r="C19" s="58"/>
      <c r="D19" s="58"/>
      <c r="E19" s="58"/>
    </row>
    <row r="20" spans="2:5" x14ac:dyDescent="0.2">
      <c r="B20" s="21" t="s">
        <v>56</v>
      </c>
      <c r="C20" s="66">
        <v>50000</v>
      </c>
      <c r="D20" s="3">
        <v>1.41E-3</v>
      </c>
      <c r="E20" s="10">
        <f>+C20*D20</f>
        <v>70.5</v>
      </c>
    </row>
    <row r="21" spans="2:5" ht="24" customHeight="1" x14ac:dyDescent="0.2">
      <c r="B21" s="21" t="s">
        <v>57</v>
      </c>
      <c r="C21" s="10">
        <v>160</v>
      </c>
      <c r="D21" s="56" t="s">
        <v>15</v>
      </c>
      <c r="E21" s="56"/>
    </row>
    <row r="22" spans="2:5" x14ac:dyDescent="0.2">
      <c r="B22" s="22" t="s">
        <v>6</v>
      </c>
      <c r="C22" s="54"/>
      <c r="D22" s="54"/>
      <c r="E22" s="54"/>
    </row>
    <row r="23" spans="2:5" ht="24" customHeight="1" x14ac:dyDescent="0.2">
      <c r="B23" s="23" t="s">
        <v>57</v>
      </c>
      <c r="C23" s="64" t="s">
        <v>66</v>
      </c>
      <c r="D23" s="64"/>
      <c r="E23" s="64"/>
    </row>
    <row r="24" spans="2:5" x14ac:dyDescent="0.2">
      <c r="B24" s="23" t="s">
        <v>13</v>
      </c>
      <c r="C24" s="10">
        <v>5000</v>
      </c>
      <c r="D24" s="64" t="s">
        <v>15</v>
      </c>
      <c r="E24" s="64"/>
    </row>
    <row r="25" spans="2:5" ht="15" customHeight="1" x14ac:dyDescent="0.2">
      <c r="B25" s="23" t="s">
        <v>7</v>
      </c>
      <c r="C25" s="10">
        <v>9300</v>
      </c>
      <c r="D25" s="64"/>
      <c r="E25" s="64"/>
    </row>
    <row r="26" spans="2:5" x14ac:dyDescent="0.2">
      <c r="B26" s="23" t="s">
        <v>8</v>
      </c>
      <c r="C26" s="10">
        <v>9300</v>
      </c>
      <c r="D26" s="64"/>
      <c r="E26" s="64"/>
    </row>
    <row r="27" spans="2:5" x14ac:dyDescent="0.2">
      <c r="B27" s="23" t="s">
        <v>9</v>
      </c>
      <c r="C27" s="10">
        <v>1000</v>
      </c>
      <c r="D27" s="64"/>
      <c r="E27" s="64"/>
    </row>
    <row r="28" spans="2:5" x14ac:dyDescent="0.2">
      <c r="B28" s="23" t="s">
        <v>10</v>
      </c>
      <c r="C28" s="10">
        <v>5000</v>
      </c>
      <c r="D28" s="64"/>
      <c r="E28" s="64"/>
    </row>
    <row r="29" spans="2:5" x14ac:dyDescent="0.2">
      <c r="B29" s="23" t="s">
        <v>11</v>
      </c>
      <c r="C29" s="10">
        <v>1000</v>
      </c>
      <c r="D29" s="64"/>
      <c r="E29" s="64"/>
    </row>
    <row r="30" spans="2:5" x14ac:dyDescent="0.2">
      <c r="B30" s="23" t="s">
        <v>58</v>
      </c>
      <c r="C30" s="10">
        <v>1200</v>
      </c>
      <c r="D30" s="64"/>
      <c r="E30" s="64"/>
    </row>
    <row r="31" spans="2:5" x14ac:dyDescent="0.2">
      <c r="B31" s="23" t="s">
        <v>12</v>
      </c>
      <c r="C31" s="10">
        <v>9300</v>
      </c>
      <c r="D31" s="64"/>
      <c r="E31" s="64"/>
    </row>
    <row r="32" spans="2:5" x14ac:dyDescent="0.2">
      <c r="B32" s="24" t="s">
        <v>59</v>
      </c>
      <c r="C32" s="11">
        <v>9300</v>
      </c>
      <c r="D32" s="64"/>
      <c r="E32" s="64"/>
    </row>
    <row r="33" spans="2:5" x14ac:dyDescent="0.2">
      <c r="B33" s="25" t="s">
        <v>14</v>
      </c>
      <c r="C33" s="13">
        <f>C32+C31+C30+C29+C28+C27+C26+C25+C24+C21+C20+C18+C17+C15+C14+C12+C11+C9</f>
        <v>852160</v>
      </c>
      <c r="D33" s="12"/>
      <c r="E33" s="14">
        <f>E20+E17+E14+E11+E9</f>
        <v>1128</v>
      </c>
    </row>
    <row r="34" spans="2:5" x14ac:dyDescent="0.2">
      <c r="B34" s="26" t="s">
        <v>16</v>
      </c>
      <c r="C34" s="61"/>
      <c r="D34" s="61"/>
      <c r="E34" s="61"/>
    </row>
    <row r="35" spans="2:5" ht="60" customHeight="1" x14ac:dyDescent="0.2">
      <c r="B35" s="24" t="s">
        <v>17</v>
      </c>
      <c r="C35" s="53"/>
      <c r="D35" s="53"/>
      <c r="E35" s="15">
        <v>20</v>
      </c>
    </row>
    <row r="36" spans="2:5" x14ac:dyDescent="0.2">
      <c r="B36" s="24" t="s">
        <v>27</v>
      </c>
      <c r="C36" s="53"/>
      <c r="D36" s="53"/>
      <c r="E36" s="15">
        <v>5</v>
      </c>
    </row>
    <row r="37" spans="2:5" x14ac:dyDescent="0.2">
      <c r="B37" s="24" t="s">
        <v>60</v>
      </c>
      <c r="C37" s="53"/>
      <c r="D37" s="53"/>
      <c r="E37" s="15">
        <v>2</v>
      </c>
    </row>
    <row r="38" spans="2:5" ht="25.5" customHeight="1" x14ac:dyDescent="0.2">
      <c r="B38" s="25" t="s">
        <v>18</v>
      </c>
      <c r="C38" s="63"/>
      <c r="D38" s="63"/>
      <c r="E38" s="14">
        <f>SUM(E35:E37)</f>
        <v>27</v>
      </c>
    </row>
    <row r="39" spans="2:5" x14ac:dyDescent="0.2">
      <c r="B39" s="26" t="s">
        <v>19</v>
      </c>
      <c r="C39" s="61"/>
      <c r="D39" s="61"/>
      <c r="E39" s="17">
        <f>E33+E38</f>
        <v>1155</v>
      </c>
    </row>
    <row r="40" spans="2:5" x14ac:dyDescent="0.2">
      <c r="B40" s="24" t="s">
        <v>20</v>
      </c>
      <c r="C40" s="61"/>
      <c r="D40" s="61"/>
      <c r="E40" s="15">
        <f>+E39*3.5%</f>
        <v>40.425000000000004</v>
      </c>
    </row>
    <row r="41" spans="2:5" x14ac:dyDescent="0.2">
      <c r="B41" s="24" t="s">
        <v>21</v>
      </c>
      <c r="C41" s="61"/>
      <c r="D41" s="61"/>
      <c r="E41" s="15">
        <f>+E39*0.5%</f>
        <v>5.7750000000000004</v>
      </c>
    </row>
    <row r="42" spans="2:5" x14ac:dyDescent="0.2">
      <c r="B42" s="24" t="s">
        <v>22</v>
      </c>
      <c r="C42" s="61"/>
      <c r="D42" s="61"/>
      <c r="E42" s="15">
        <v>5</v>
      </c>
    </row>
    <row r="43" spans="2:5" x14ac:dyDescent="0.2">
      <c r="B43" s="24" t="s">
        <v>23</v>
      </c>
      <c r="C43" s="61"/>
      <c r="D43" s="61"/>
      <c r="E43" s="15">
        <f>+E39+E42+E41+E40</f>
        <v>1206.2</v>
      </c>
    </row>
    <row r="44" spans="2:5" x14ac:dyDescent="0.2">
      <c r="B44" s="24" t="s">
        <v>24</v>
      </c>
      <c r="C44" s="61"/>
      <c r="D44" s="61"/>
      <c r="E44" s="15">
        <f>+E43*12%</f>
        <v>144.744</v>
      </c>
    </row>
    <row r="45" spans="2:5" ht="16" thickBot="1" x14ac:dyDescent="0.25">
      <c r="B45" s="27" t="s">
        <v>25</v>
      </c>
      <c r="C45" s="62"/>
      <c r="D45" s="62"/>
      <c r="E45" s="28">
        <f>+E44+E43</f>
        <v>1350.944</v>
      </c>
    </row>
    <row r="46" spans="2:5" x14ac:dyDescent="0.2">
      <c r="B46" s="1"/>
      <c r="C46" s="1"/>
      <c r="D46" s="1"/>
      <c r="E46" s="1"/>
    </row>
  </sheetData>
  <mergeCells count="19">
    <mergeCell ref="B4:E4"/>
    <mergeCell ref="C39:D45"/>
    <mergeCell ref="D15:E15"/>
    <mergeCell ref="D18:E18"/>
    <mergeCell ref="D12:E12"/>
    <mergeCell ref="C19:E19"/>
    <mergeCell ref="C35:D37"/>
    <mergeCell ref="C38:D38"/>
    <mergeCell ref="C34:E34"/>
    <mergeCell ref="C22:E22"/>
    <mergeCell ref="D24:E32"/>
    <mergeCell ref="C23:E23"/>
    <mergeCell ref="D21:E21"/>
    <mergeCell ref="C7:E7"/>
    <mergeCell ref="C8:E8"/>
    <mergeCell ref="C10:E10"/>
    <mergeCell ref="C13:E13"/>
    <mergeCell ref="C16:E16"/>
    <mergeCell ref="C5:E5"/>
  </mergeCells>
  <pageMargins left="0.7" right="0.7" top="0.75" bottom="0.75" header="0.3" footer="0.3"/>
  <pageSetup paperSize="9" scale="6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E12"/>
  <sheetViews>
    <sheetView zoomScale="95" zoomScaleNormal="95" workbookViewId="0">
      <selection activeCell="J25" sqref="J24:J25"/>
    </sheetView>
  </sheetViews>
  <sheetFormatPr baseColWidth="10" defaultRowHeight="15" x14ac:dyDescent="0.2"/>
  <cols>
    <col min="2" max="2" width="21.33203125" customWidth="1"/>
    <col min="3" max="3" width="4" bestFit="1" customWidth="1"/>
    <col min="4" max="4" width="24.5" customWidth="1"/>
    <col min="5" max="5" width="7.5" bestFit="1" customWidth="1"/>
  </cols>
  <sheetData>
    <row r="3" spans="2:5" ht="16" thickBot="1" x14ac:dyDescent="0.25"/>
    <row r="4" spans="2:5" ht="15.75" customHeight="1" x14ac:dyDescent="0.2">
      <c r="B4" s="45" t="s">
        <v>63</v>
      </c>
      <c r="C4" s="46"/>
      <c r="D4" s="46"/>
      <c r="E4" s="46"/>
    </row>
    <row r="5" spans="2:5" x14ac:dyDescent="0.2">
      <c r="B5" s="47" t="s">
        <v>35</v>
      </c>
      <c r="C5" s="43"/>
      <c r="D5" s="43"/>
      <c r="E5" s="43"/>
    </row>
    <row r="6" spans="2:5" x14ac:dyDescent="0.2">
      <c r="B6" s="19" t="s">
        <v>28</v>
      </c>
      <c r="C6" s="9" t="s">
        <v>29</v>
      </c>
      <c r="D6" s="9" t="s">
        <v>30</v>
      </c>
      <c r="E6" s="9" t="s">
        <v>31</v>
      </c>
    </row>
    <row r="7" spans="2:5" x14ac:dyDescent="0.2">
      <c r="B7" s="48" t="s">
        <v>4</v>
      </c>
      <c r="C7" s="16"/>
      <c r="D7" s="16"/>
      <c r="E7" s="16"/>
    </row>
    <row r="8" spans="2:5" ht="36" customHeight="1" x14ac:dyDescent="0.2">
      <c r="B8" s="4" t="s">
        <v>61</v>
      </c>
      <c r="C8" s="5">
        <v>0.02</v>
      </c>
      <c r="D8" s="6" t="s">
        <v>36</v>
      </c>
      <c r="E8" s="44">
        <v>500</v>
      </c>
    </row>
    <row r="9" spans="2:5" ht="26" x14ac:dyDescent="0.2">
      <c r="B9" s="4" t="s">
        <v>32</v>
      </c>
      <c r="C9" s="5">
        <v>0.01</v>
      </c>
      <c r="D9" s="6" t="s">
        <v>37</v>
      </c>
      <c r="E9" s="44">
        <v>500</v>
      </c>
    </row>
    <row r="10" spans="2:5" ht="15" customHeight="1" x14ac:dyDescent="0.2">
      <c r="B10" s="4" t="s">
        <v>38</v>
      </c>
      <c r="C10" s="5">
        <v>0.1</v>
      </c>
      <c r="D10" s="6" t="s">
        <v>33</v>
      </c>
      <c r="E10" s="44">
        <v>500</v>
      </c>
    </row>
    <row r="11" spans="2:5" ht="24.75" customHeight="1" x14ac:dyDescent="0.2">
      <c r="B11" s="4"/>
      <c r="C11" s="6"/>
      <c r="D11" s="6"/>
      <c r="E11" s="44"/>
    </row>
    <row r="12" spans="2:5" ht="16" thickBot="1" x14ac:dyDescent="0.25">
      <c r="B12" s="49" t="s">
        <v>34</v>
      </c>
      <c r="C12" s="50">
        <v>0.1</v>
      </c>
      <c r="D12" s="51" t="s">
        <v>33</v>
      </c>
      <c r="E12" s="52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3:C18"/>
  <sheetViews>
    <sheetView topLeftCell="A3" workbookViewId="0">
      <selection activeCell="H13" sqref="H13"/>
    </sheetView>
  </sheetViews>
  <sheetFormatPr baseColWidth="10" defaultColWidth="11.5" defaultRowHeight="15" x14ac:dyDescent="0.2"/>
  <cols>
    <col min="1" max="1" width="11.5" style="2"/>
    <col min="2" max="2" width="20" style="2" bestFit="1" customWidth="1"/>
    <col min="3" max="3" width="20.6640625" style="2" bestFit="1" customWidth="1"/>
    <col min="4" max="16384" width="11.5" style="2"/>
  </cols>
  <sheetData>
    <row r="3" spans="2:3" ht="16" thickBot="1" x14ac:dyDescent="0.25"/>
    <row r="4" spans="2:3" x14ac:dyDescent="0.2">
      <c r="B4" s="33" t="s">
        <v>64</v>
      </c>
      <c r="C4" s="34"/>
    </row>
    <row r="5" spans="2:3" x14ac:dyDescent="0.2">
      <c r="B5" s="35"/>
      <c r="C5" s="29" t="s">
        <v>50</v>
      </c>
    </row>
    <row r="6" spans="2:3" x14ac:dyDescent="0.2">
      <c r="B6" s="36" t="s">
        <v>4</v>
      </c>
      <c r="C6" s="30"/>
    </row>
    <row r="7" spans="2:3" x14ac:dyDescent="0.2">
      <c r="B7" s="37" t="s">
        <v>39</v>
      </c>
      <c r="C7" s="31"/>
    </row>
    <row r="8" spans="2:3" x14ac:dyDescent="0.2">
      <c r="B8" s="38" t="s">
        <v>40</v>
      </c>
      <c r="C8" s="32" t="s">
        <v>41</v>
      </c>
    </row>
    <row r="9" spans="2:3" x14ac:dyDescent="0.2">
      <c r="B9" s="39" t="s">
        <v>42</v>
      </c>
      <c r="C9" s="32" t="s">
        <v>41</v>
      </c>
    </row>
    <row r="10" spans="2:3" ht="26" x14ac:dyDescent="0.2">
      <c r="B10" s="39" t="s">
        <v>43</v>
      </c>
      <c r="C10" s="32" t="s">
        <v>41</v>
      </c>
    </row>
    <row r="11" spans="2:3" x14ac:dyDescent="0.2">
      <c r="B11" s="40" t="s">
        <v>44</v>
      </c>
      <c r="C11" s="32" t="s">
        <v>41</v>
      </c>
    </row>
    <row r="12" spans="2:3" x14ac:dyDescent="0.2">
      <c r="B12" s="40" t="s">
        <v>45</v>
      </c>
      <c r="C12" s="32" t="s">
        <v>41</v>
      </c>
    </row>
    <row r="13" spans="2:3" x14ac:dyDescent="0.2">
      <c r="B13" s="40" t="s">
        <v>46</v>
      </c>
      <c r="C13" s="32" t="s">
        <v>41</v>
      </c>
    </row>
    <row r="14" spans="2:3" x14ac:dyDescent="0.2">
      <c r="B14" s="40" t="s">
        <v>47</v>
      </c>
      <c r="C14" s="32" t="s">
        <v>41</v>
      </c>
    </row>
    <row r="15" spans="2:3" x14ac:dyDescent="0.2">
      <c r="B15" s="40" t="s">
        <v>48</v>
      </c>
      <c r="C15" s="32" t="s">
        <v>41</v>
      </c>
    </row>
    <row r="16" spans="2:3" x14ac:dyDescent="0.2">
      <c r="B16" s="40" t="s">
        <v>32</v>
      </c>
      <c r="C16" s="32" t="s">
        <v>41</v>
      </c>
    </row>
    <row r="17" spans="2:3" x14ac:dyDescent="0.2">
      <c r="B17" s="40" t="s">
        <v>65</v>
      </c>
      <c r="C17" s="32" t="s">
        <v>41</v>
      </c>
    </row>
    <row r="18" spans="2:3" ht="16" thickBot="1" x14ac:dyDescent="0.25">
      <c r="B18" s="41" t="s">
        <v>49</v>
      </c>
      <c r="C18" s="42" t="s">
        <v>41</v>
      </c>
    </row>
  </sheetData>
  <pageMargins left="0.7" right="0.7" top="0.75" bottom="0.75" header="0.3" footer="0.3"/>
  <pageSetup paperSize="9" scale="97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COSTOS</vt:lpstr>
      <vt:lpstr>DEDUCIBLES</vt:lpstr>
      <vt:lpstr>COBERTURAS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Fernandez</dc:creator>
  <cp:lastModifiedBy>Alfredo Vega</cp:lastModifiedBy>
  <cp:lastPrinted>2020-11-09T13:52:48Z</cp:lastPrinted>
  <dcterms:created xsi:type="dcterms:W3CDTF">2020-04-24T20:48:17Z</dcterms:created>
  <dcterms:modified xsi:type="dcterms:W3CDTF">2020-11-09T21:31:55Z</dcterms:modified>
</cp:coreProperties>
</file>